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отправка по эл.почте\"/>
    </mc:Choice>
  </mc:AlternateContent>
  <bookViews>
    <workbookView xWindow="0" yWindow="0" windowWidth="28800" windowHeight="11835"/>
  </bookViews>
  <sheets>
    <sheet name="Доходы" sheetId="2" r:id="rId1"/>
  </sheets>
  <definedNames>
    <definedName name="_xlnm.Print_Titles" localSheetId="0">Доходы!$5:$8</definedName>
    <definedName name="_xlnm.Print_Area" localSheetId="0">Доходы!$A$1:$G$75</definedName>
  </definedNames>
  <calcPr calcId="152511"/>
</workbook>
</file>

<file path=xl/calcChain.xml><?xml version="1.0" encoding="utf-8"?>
<calcChain xmlns="http://schemas.openxmlformats.org/spreadsheetml/2006/main">
  <c r="G49" i="2" l="1"/>
  <c r="F49" i="2"/>
  <c r="D60" i="2" l="1"/>
  <c r="E60" i="2"/>
  <c r="C60" i="2"/>
  <c r="D54" i="2"/>
  <c r="E54" i="2"/>
  <c r="C54" i="2"/>
  <c r="D50" i="2"/>
  <c r="E50" i="2"/>
  <c r="C50" i="2"/>
  <c r="G35" i="2"/>
  <c r="G34" i="2"/>
  <c r="D29" i="2"/>
  <c r="F73" i="2" l="1"/>
  <c r="D69" i="2"/>
  <c r="E69" i="2"/>
  <c r="C69" i="2"/>
  <c r="F70" i="2"/>
  <c r="C29" i="2"/>
  <c r="E74" i="2" l="1"/>
  <c r="E53" i="2"/>
  <c r="E45" i="2"/>
  <c r="E41" i="2"/>
  <c r="E38" i="2"/>
  <c r="E36" i="2"/>
  <c r="E29" i="2"/>
  <c r="E28" i="2" s="1"/>
  <c r="E24" i="2"/>
  <c r="E21" i="2"/>
  <c r="E16" i="2"/>
  <c r="E14" i="2"/>
  <c r="E12" i="2"/>
  <c r="E52" i="2" l="1"/>
  <c r="E11" i="2"/>
  <c r="G15" i="2"/>
  <c r="G17" i="2"/>
  <c r="G18" i="2"/>
  <c r="G19" i="2"/>
  <c r="G20" i="2"/>
  <c r="G22" i="2"/>
  <c r="G23" i="2"/>
  <c r="G25" i="2"/>
  <c r="G26" i="2"/>
  <c r="G30" i="2"/>
  <c r="G31" i="2"/>
  <c r="G32" i="2"/>
  <c r="G33" i="2"/>
  <c r="G37" i="2"/>
  <c r="G39" i="2"/>
  <c r="G40" i="2"/>
  <c r="G42" i="2"/>
  <c r="G43" i="2"/>
  <c r="G46" i="2"/>
  <c r="G47" i="2"/>
  <c r="G48" i="2"/>
  <c r="G51" i="2"/>
  <c r="G59" i="2"/>
  <c r="G61" i="2"/>
  <c r="G62" i="2"/>
  <c r="G63" i="2"/>
  <c r="G65" i="2"/>
  <c r="G66" i="2"/>
  <c r="G67" i="2"/>
  <c r="G69" i="2"/>
  <c r="G72" i="2"/>
  <c r="G75" i="2"/>
  <c r="G13" i="2"/>
  <c r="E9" i="2" l="1"/>
  <c r="G50" i="2"/>
  <c r="G60" i="2"/>
  <c r="F13" i="2"/>
  <c r="F15" i="2"/>
  <c r="F17" i="2"/>
  <c r="F19" i="2"/>
  <c r="F20" i="2"/>
  <c r="F22" i="2"/>
  <c r="F23" i="2"/>
  <c r="F25" i="2"/>
  <c r="F30" i="2"/>
  <c r="F31" i="2"/>
  <c r="F32" i="2"/>
  <c r="F33" i="2"/>
  <c r="F37" i="2"/>
  <c r="F39" i="2"/>
  <c r="F40" i="2"/>
  <c r="F46" i="2"/>
  <c r="F47" i="2"/>
  <c r="F48" i="2"/>
  <c r="F55" i="2"/>
  <c r="F57" i="2"/>
  <c r="F58" i="2"/>
  <c r="F59" i="2"/>
  <c r="F61" i="2"/>
  <c r="F62" i="2"/>
  <c r="F63" i="2"/>
  <c r="F64" i="2"/>
  <c r="F65" i="2"/>
  <c r="F66" i="2"/>
  <c r="F67" i="2"/>
  <c r="F68" i="2"/>
  <c r="F71" i="2"/>
  <c r="F72" i="2"/>
  <c r="D12" i="2"/>
  <c r="G12" i="2" s="1"/>
  <c r="D41" i="2"/>
  <c r="G41" i="2" s="1"/>
  <c r="C41" i="2"/>
  <c r="C12" i="2"/>
  <c r="D16" i="2"/>
  <c r="G16" i="2" s="1"/>
  <c r="D14" i="2"/>
  <c r="G14" i="2" s="1"/>
  <c r="C14" i="2"/>
  <c r="C16" i="2"/>
  <c r="D21" i="2"/>
  <c r="G21" i="2" s="1"/>
  <c r="C21" i="2"/>
  <c r="D24" i="2"/>
  <c r="G24" i="2" s="1"/>
  <c r="C24" i="2"/>
  <c r="C28" i="2"/>
  <c r="D36" i="2"/>
  <c r="G36" i="2" s="1"/>
  <c r="C36" i="2"/>
  <c r="D38" i="2"/>
  <c r="G38" i="2" s="1"/>
  <c r="C38" i="2"/>
  <c r="D45" i="2"/>
  <c r="G45" i="2" s="1"/>
  <c r="C45" i="2"/>
  <c r="G54" i="2"/>
  <c r="D74" i="2"/>
  <c r="G74" i="2" s="1"/>
  <c r="C74" i="2"/>
  <c r="F36" i="2" l="1"/>
  <c r="D28" i="2"/>
  <c r="G28" i="2" s="1"/>
  <c r="G29" i="2"/>
  <c r="D53" i="2"/>
  <c r="C53" i="2"/>
  <c r="C52" i="2" s="1"/>
  <c r="F38" i="2"/>
  <c r="F24" i="2"/>
  <c r="F21" i="2"/>
  <c r="F45" i="2"/>
  <c r="F16" i="2"/>
  <c r="F54" i="2"/>
  <c r="F60" i="2"/>
  <c r="F12" i="2"/>
  <c r="F69" i="2"/>
  <c r="F14" i="2"/>
  <c r="F29" i="2"/>
  <c r="C11" i="2"/>
  <c r="D11" i="2" l="1"/>
  <c r="G11" i="2" s="1"/>
  <c r="F28" i="2"/>
  <c r="C9" i="2"/>
  <c r="G53" i="2"/>
  <c r="D52" i="2"/>
  <c r="F52" i="2" s="1"/>
  <c r="F53" i="2"/>
  <c r="F11" i="2" l="1"/>
  <c r="G52" i="2"/>
  <c r="D9" i="2"/>
  <c r="G9" i="2" s="1"/>
  <c r="F9" i="2" l="1"/>
</calcChain>
</file>

<file path=xl/sharedStrings.xml><?xml version="1.0" encoding="utf-8"?>
<sst xmlns="http://schemas.openxmlformats.org/spreadsheetml/2006/main" count="153" uniqueCount="153">
  <si>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</si>
  <si>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</si>
  <si>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</si>
  <si>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</si>
  <si>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</si>
  <si>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</si>
  <si>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Доходы бюджета - всего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</si>
  <si>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</si>
  <si>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</si>
  <si>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</si>
  <si>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</si>
  <si>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</si>
  <si>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</si>
  <si>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</si>
  <si>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</si>
  <si>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</si>
  <si>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</si>
  <si>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</si>
  <si>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</si>
  <si>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</si>
  <si>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</si>
  <si>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</si>
  <si>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</si>
  <si>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</si>
  <si>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</si>
  <si>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</si>
  <si>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</si>
  <si>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</si>
  <si>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</si>
  <si>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</si>
  <si>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</si>
  <si>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</si>
  <si>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</si>
  <si>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Земельный налог</t>
  </si>
  <si>
    <t xml:space="preserve"> 000 1060600000 0000 110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</si>
  <si>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</si>
  <si>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</si>
  <si>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</si>
  <si>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</si>
  <si>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</si>
  <si>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</si>
  <si>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</si>
  <si>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</si>
  <si>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</si>
  <si>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</si>
  <si>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</si>
  <si>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</si>
  <si>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</si>
  <si>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</si>
  <si>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</si>
  <si>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</si>
  <si>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</si>
  <si>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</si>
  <si>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</si>
  <si>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</si>
  <si>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</si>
  <si>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</si>
  <si>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</si>
  <si>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</si>
  <si>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</si>
  <si>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</si>
  <si>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</si>
  <si>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</si>
  <si>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</si>
  <si>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</si>
  <si>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</si>
  <si>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</si>
  <si>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Доходы от компенсации затрат государства</t>
  </si>
  <si>
    <t xml:space="preserve"> 000 1130200000 0000 130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</si>
  <si>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</si>
  <si>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</si>
  <si>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</si>
  <si>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</si>
  <si>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</si>
  <si>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</si>
  <si>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</si>
  <si>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</si>
  <si>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</si>
  <si>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</si>
  <si>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</si>
  <si>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</si>
  <si>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</si>
  <si>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</si>
  <si>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</si>
  <si>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</si>
  <si>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Платежи, уплачиваемые в целях возмещения вреда</t>
  </si>
  <si>
    <t xml:space="preserve"> 000 1161100001 0000 140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</si>
  <si>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</si>
  <si>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</si>
  <si>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</si>
  <si>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</si>
  <si>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</si>
  <si>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</si>
  <si>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</si>
  <si>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</si>
  <si>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</si>
  <si>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</si>
  <si>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</si>
  <si>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 xml:space="preserve"> 000 2022007714 0000 150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</si>
  <si>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</si>
  <si>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</si>
  <si>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</si>
  <si>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</si>
  <si>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</si>
  <si>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</si>
  <si>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</si>
  <si>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</si>
  <si>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</si>
  <si>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</si>
  <si>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</si>
  <si>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</si>
  <si>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</si>
  <si>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</si>
  <si>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</si>
  <si>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</si>
  <si>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</si>
  <si>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</si>
  <si>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</si>
  <si>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</si>
  <si>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</si>
  <si>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</si>
  <si>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</si>
  <si>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</si>
  <si>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</si>
  <si>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</si>
  <si>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</si>
  <si>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</si>
  <si>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</si>
  <si>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</si>
  <si>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</si>
  <si>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</si>
  <si>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</si>
  <si>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</si>
  <si>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</si>
  <si>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</si>
  <si>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(в рублях)</t>
  </si>
  <si>
    <t>6</t>
  </si>
  <si>
    <t>7</t>
  </si>
  <si>
    <t>(6=4/3*100)</t>
  </si>
  <si>
    <t>(7=4/5*100)</t>
  </si>
  <si>
    <t>Сведения об исполнении бюджета Пограничного муниципального округа по доходам за 1 квартал 2025 года</t>
  </si>
  <si>
    <t>Плановые бюджетные назначения на 2025 год,                                                                                                                                                             от 29.11.2024                  № 240-МПА                        (в редакции от 28.02.2025                         № 250-МПА)</t>
  </si>
  <si>
    <t xml:space="preserve"> 000 2024505014 0000 150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</si>
  <si>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</si>
  <si>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000 2024999914 0000 150</t>
  </si>
  <si>
    <t>Прочие межбюджетные трансферты, передаваемые бюджетам муниципальных округов</t>
  </si>
  <si>
    <t>по состоянию на 01.04.2025</t>
  </si>
  <si>
    <t>(конец отчетного периода - 31.03.2025)</t>
  </si>
  <si>
    <t>Кассовое исполнение за 1 квартал 2025 года (по состоянию на 01.04.2025)</t>
  </si>
  <si>
    <t>Кассовое исполнение за 1 квартал 2024 года (по состоянию на 01.04.2024)</t>
  </si>
  <si>
    <t>Процент исполнения   к плану 1 квартала  2025 года, %</t>
  </si>
  <si>
    <t>Процент исполнения 1 квартала 2025 года к кассовому исполнению 1 квартала  2024 года, %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</si>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</sst>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i/>
      <sz val="11"/>
      <name val="Calibri"/>
      <family val="2"/>
      <scheme val="minor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53">
    <xf numFmtId="0" fontId="0" fillId="0" borderId="0" xfId="0"/>
    <xf numFmtId="0" fontId="0" fillId="0" borderId="0" xfId="0" applyProtection="1">
      <protection locked="0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7" xfId="48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16" xfId="55" applyNumberFormat="1" applyProtection="1">
      <alignment horizontal="center"/>
    </xf>
    <xf numFmtId="0" fontId="17" fillId="0" borderId="19" xfId="39" applyNumberFormat="1" applyFont="1" applyProtection="1">
      <alignment horizontal="left" wrapText="1"/>
    </xf>
    <xf numFmtId="49" fontId="17" fillId="0" borderId="21" xfId="41" applyNumberFormat="1" applyFont="1" applyProtection="1">
      <alignment horizontal="center"/>
    </xf>
    <xf numFmtId="4" fontId="17" fillId="0" borderId="16" xfId="42" applyNumberFormat="1" applyFont="1" applyProtection="1">
      <alignment horizontal="right"/>
    </xf>
    <xf numFmtId="49" fontId="19" fillId="0" borderId="1" xfId="23" applyNumberFormat="1" applyFont="1" applyAlignment="1" applyProtection="1">
      <alignment horizontal="right"/>
    </xf>
    <xf numFmtId="0" fontId="17" fillId="0" borderId="22" xfId="53" applyNumberFormat="1" applyFont="1" applyProtection="1">
      <alignment horizontal="left" wrapText="1" indent="2"/>
    </xf>
    <xf numFmtId="49" fontId="17" fillId="0" borderId="16" xfId="55" applyNumberFormat="1" applyFont="1" applyProtection="1">
      <alignment horizontal="center"/>
    </xf>
    <xf numFmtId="4" fontId="17" fillId="0" borderId="24" xfId="43" applyNumberFormat="1" applyFont="1" applyBorder="1" applyProtection="1">
      <alignment horizontal="right"/>
    </xf>
    <xf numFmtId="4" fontId="18" fillId="0" borderId="24" xfId="43" applyNumberFormat="1" applyFont="1" applyBorder="1" applyProtection="1">
      <alignment horizontal="right"/>
    </xf>
    <xf numFmtId="49" fontId="18" fillId="0" borderId="61" xfId="38" applyNumberFormat="1" applyFont="1" applyBorder="1" applyProtection="1">
      <alignment horizontal="center" vertical="center" wrapText="1"/>
    </xf>
    <xf numFmtId="0" fontId="18" fillId="0" borderId="22" xfId="53" applyNumberFormat="1" applyFont="1" applyProtection="1">
      <alignment horizontal="left" wrapText="1" indent="2"/>
    </xf>
    <xf numFmtId="49" fontId="18" fillId="0" borderId="16" xfId="55" applyNumberFormat="1" applyFont="1" applyProtection="1">
      <alignment horizontal="center"/>
    </xf>
    <xf numFmtId="0" fontId="0" fillId="0" borderId="0" xfId="0" applyFont="1" applyProtection="1">
      <protection locked="0"/>
    </xf>
    <xf numFmtId="0" fontId="21" fillId="0" borderId="22" xfId="53" applyNumberFormat="1" applyFont="1" applyProtection="1">
      <alignment horizontal="left" wrapText="1" indent="2"/>
    </xf>
    <xf numFmtId="49" fontId="21" fillId="0" borderId="16" xfId="55" applyNumberFormat="1" applyFont="1" applyProtection="1">
      <alignment horizontal="center"/>
    </xf>
    <xf numFmtId="4" fontId="21" fillId="0" borderId="16" xfId="42" applyNumberFormat="1" applyFont="1" applyProtection="1">
      <alignment horizontal="right"/>
    </xf>
    <xf numFmtId="4" fontId="21" fillId="0" borderId="24" xfId="43" applyNumberFormat="1" applyFont="1" applyBorder="1" applyProtection="1">
      <alignment horizontal="right"/>
    </xf>
    <xf numFmtId="0" fontId="22" fillId="0" borderId="0" xfId="0" applyFont="1" applyProtection="1">
      <protection locked="0"/>
    </xf>
    <xf numFmtId="4" fontId="17" fillId="0" borderId="16" xfId="42" applyNumberFormat="1" applyFont="1" applyAlignment="1" applyProtection="1">
      <alignment horizontal="right"/>
    </xf>
    <xf numFmtId="4" fontId="21" fillId="0" borderId="16" xfId="42" applyNumberFormat="1" applyFont="1" applyAlignment="1" applyProtection="1">
      <alignment horizontal="right"/>
    </xf>
    <xf numFmtId="4" fontId="18" fillId="0" borderId="16" xfId="42" applyNumberFormat="1" applyFont="1" applyAlignment="1" applyProtection="1">
      <alignment horizontal="right"/>
    </xf>
    <xf numFmtId="2" fontId="23" fillId="0" borderId="60" xfId="0" applyNumberFormat="1" applyFont="1" applyBorder="1" applyProtection="1">
      <protection locked="0"/>
    </xf>
    <xf numFmtId="0" fontId="0" fillId="0" borderId="1" xfId="0" applyFont="1" applyBorder="1" applyProtection="1">
      <protection locked="0"/>
    </xf>
    <xf numFmtId="49" fontId="7" fillId="0" borderId="18" xfId="35" applyNumberFormat="1" applyBorder="1" applyProtection="1">
      <alignment horizontal="center" vertical="center" wrapText="1"/>
    </xf>
    <xf numFmtId="49" fontId="7" fillId="0" borderId="64" xfId="35" applyBorder="1">
      <alignment horizontal="center" vertical="center" wrapText="1"/>
    </xf>
    <xf numFmtId="49" fontId="18" fillId="0" borderId="18" xfId="35" applyNumberFormat="1" applyFont="1" applyBorder="1" applyProtection="1">
      <alignment horizontal="center" vertical="center" wrapText="1"/>
    </xf>
    <xf numFmtId="49" fontId="7" fillId="0" borderId="64" xfId="35" applyNumberFormat="1" applyBorder="1" applyAlignment="1" applyProtection="1">
      <alignment horizontal="center" vertical="center" wrapText="1"/>
    </xf>
    <xf numFmtId="49" fontId="18" fillId="0" borderId="65" xfId="38" applyNumberFormat="1" applyFont="1" applyBorder="1" applyProtection="1">
      <alignment horizontal="center" vertical="center" wrapText="1"/>
    </xf>
    <xf numFmtId="49" fontId="18" fillId="0" borderId="64" xfId="37" applyNumberFormat="1" applyFont="1" applyBorder="1" applyAlignment="1" applyProtection="1">
      <alignment horizontal="center" vertical="center" wrapText="1"/>
    </xf>
    <xf numFmtId="49" fontId="7" fillId="0" borderId="64" xfId="37" applyNumberFormat="1" applyBorder="1" applyAlignment="1" applyProtection="1">
      <alignment horizontal="center" vertical="center" wrapText="1"/>
    </xf>
    <xf numFmtId="0" fontId="20" fillId="0" borderId="1" xfId="1" applyNumberFormat="1" applyFont="1" applyBorder="1" applyAlignment="1" applyProtection="1"/>
    <xf numFmtId="0" fontId="0" fillId="0" borderId="1" xfId="0" applyBorder="1" applyAlignment="1"/>
    <xf numFmtId="49" fontId="7" fillId="0" borderId="16" xfId="55" applyNumberFormat="1" applyFont="1" applyProtection="1">
      <alignment horizontal="center"/>
    </xf>
    <xf numFmtId="4" fontId="7" fillId="0" borderId="16" xfId="42" applyNumberFormat="1" applyFont="1" applyProtection="1">
      <alignment horizontal="right"/>
    </xf>
    <xf numFmtId="0" fontId="7" fillId="0" borderId="22" xfId="53" applyNumberFormat="1" applyFont="1" applyAlignment="1" applyProtection="1">
      <alignment horizontal="left" vertical="center" wrapText="1" indent="2"/>
    </xf>
    <xf numFmtId="0" fontId="7" fillId="0" borderId="22" xfId="53" applyNumberFormat="1" applyAlignment="1" applyProtection="1">
      <alignment horizontal="left" vertical="center" wrapText="1" indent="2"/>
    </xf>
    <xf numFmtId="2" fontId="25" fillId="0" borderId="60" xfId="0" applyNumberFormat="1" applyFont="1" applyBorder="1" applyProtection="1">
      <protection locked="0"/>
    </xf>
    <xf numFmtId="49" fontId="7" fillId="0" borderId="62" xfId="37" applyNumberFormat="1" applyFont="1" applyBorder="1" applyAlignment="1" applyProtection="1">
      <alignment horizontal="center" vertical="center" wrapText="1"/>
    </xf>
    <xf numFmtId="49" fontId="7" fillId="0" borderId="63" xfId="37" applyNumberFormat="1" applyBorder="1" applyAlignment="1" applyProtection="1">
      <alignment horizontal="center" vertical="center" wrapText="1"/>
    </xf>
    <xf numFmtId="2" fontId="24" fillId="0" borderId="1" xfId="7" applyNumberFormat="1" applyFont="1" applyAlignment="1" applyProtection="1">
      <alignment horizontal="center" wrapText="1"/>
    </xf>
    <xf numFmtId="49" fontId="18" fillId="0" borderId="63" xfId="37" applyNumberFormat="1" applyFont="1" applyBorder="1" applyAlignment="1" applyProtection="1">
      <alignment horizontal="center" vertical="center" wrapText="1"/>
    </xf>
    <xf numFmtId="49" fontId="7" fillId="0" borderId="62" xfId="35" applyNumberFormat="1" applyBorder="1" applyProtection="1">
      <alignment horizontal="center" vertical="center" wrapText="1"/>
    </xf>
    <xf numFmtId="49" fontId="7" fillId="0" borderId="63" xfId="35" applyBorder="1">
      <alignment horizontal="center" vertical="center" wrapText="1"/>
    </xf>
    <xf numFmtId="49" fontId="7" fillId="0" borderId="62" xfId="35" applyNumberFormat="1" applyFont="1" applyBorder="1" applyAlignment="1" applyProtection="1">
      <alignment horizontal="center" vertical="center" wrapText="1"/>
    </xf>
    <xf numFmtId="49" fontId="7" fillId="0" borderId="63" xfId="35" applyNumberFormat="1" applyBorder="1" applyAlignment="1" applyProtection="1">
      <alignment horizontal="center" vertical="center" wrapText="1"/>
    </xf>
    <xf numFmtId="49" fontId="7" fillId="0" borderId="62" xfId="35" applyNumberFormat="1" applyBorder="1" applyAlignment="1" applyProtection="1">
      <alignment horizontal="center" vertical="center" wrapText="1"/>
    </xf>
    <xf numFmtId="49" fontId="7" fillId="0" borderId="61" xfId="38" applyNumberFormat="1" applyFont="1" applyBorder="1" applyProtection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A73" zoomScale="110" zoomScaleNormal="110" zoomScaleSheetLayoutView="110" zoomScalePageLayoutView="70" workbookViewId="0">
      <selection activeCell="E14" sqref="E14"/>
    </sheetView>
  </sheetViews>
  <sheetFormatPr defaultColWidth="8.625" defaultRowHeight="15" x14ac:dyDescent="0.25"/>
  <cols>
    <col min="1" max="1" width="50.875" style="1" customWidth="1"/>
    <col min="2" max="2" width="19.5" style="1" customWidth="1"/>
    <col min="3" max="3" width="13.5" style="1" customWidth="1"/>
    <col min="4" max="5" width="11.625" style="1" customWidth="1"/>
    <col min="6" max="6" width="9" style="18" customWidth="1"/>
    <col min="7" max="7" width="12.375" style="1" customWidth="1"/>
    <col min="8" max="16384" width="8.625" style="1"/>
  </cols>
  <sheetData>
    <row r="1" spans="1:7" ht="36.75" customHeight="1" x14ac:dyDescent="0.25">
      <c r="A1" s="45" t="s">
        <v>140</v>
      </c>
      <c r="B1" s="45"/>
      <c r="C1" s="45"/>
      <c r="D1" s="45"/>
      <c r="E1" s="45"/>
      <c r="F1" s="45"/>
      <c r="G1" s="45"/>
    </row>
    <row r="2" spans="1:7" ht="20.25" customHeight="1" x14ac:dyDescent="0.25">
      <c r="A2" s="45" t="s">
        <v>146</v>
      </c>
      <c r="B2" s="45"/>
      <c r="C2" s="45"/>
      <c r="D2" s="45"/>
      <c r="E2" s="45"/>
      <c r="F2" s="45"/>
      <c r="G2" s="45"/>
    </row>
    <row r="3" spans="1:7" ht="15.75" customHeight="1" x14ac:dyDescent="0.25">
      <c r="A3" s="45" t="s">
        <v>147</v>
      </c>
      <c r="B3" s="45"/>
      <c r="C3" s="45"/>
      <c r="D3" s="45"/>
      <c r="E3" s="45"/>
      <c r="F3" s="45"/>
      <c r="G3" s="45"/>
    </row>
    <row r="4" spans="1:7" ht="17.25" customHeight="1" x14ac:dyDescent="0.25">
      <c r="A4" s="36"/>
      <c r="B4" s="37"/>
      <c r="C4" s="37"/>
      <c r="D4" s="37"/>
      <c r="E4" s="37"/>
      <c r="F4" s="28"/>
      <c r="G4" s="10" t="s">
        <v>135</v>
      </c>
    </row>
    <row r="5" spans="1:7" ht="11.45" customHeight="1" x14ac:dyDescent="0.25">
      <c r="A5" s="47" t="s">
        <v>0</v>
      </c>
      <c r="B5" s="47" t="s">
        <v>1</v>
      </c>
      <c r="C5" s="49" t="s">
        <v>141</v>
      </c>
      <c r="D5" s="51" t="s">
        <v>148</v>
      </c>
      <c r="E5" s="51" t="s">
        <v>149</v>
      </c>
      <c r="F5" s="43" t="s">
        <v>150</v>
      </c>
      <c r="G5" s="43" t="s">
        <v>151</v>
      </c>
    </row>
    <row r="6" spans="1:7" ht="140.44999999999999" customHeight="1" x14ac:dyDescent="0.25">
      <c r="A6" s="48"/>
      <c r="B6" s="48"/>
      <c r="C6" s="50"/>
      <c r="D6" s="50"/>
      <c r="E6" s="50"/>
      <c r="F6" s="46"/>
      <c r="G6" s="44"/>
    </row>
    <row r="7" spans="1:7" ht="15.75" customHeight="1" x14ac:dyDescent="0.25">
      <c r="A7" s="30"/>
      <c r="B7" s="30"/>
      <c r="C7" s="32"/>
      <c r="D7" s="32"/>
      <c r="E7" s="32"/>
      <c r="F7" s="34" t="s">
        <v>138</v>
      </c>
      <c r="G7" s="35" t="s">
        <v>139</v>
      </c>
    </row>
    <row r="8" spans="1:7" ht="11.45" customHeight="1" thickBot="1" x14ac:dyDescent="0.3">
      <c r="A8" s="29" t="s">
        <v>2</v>
      </c>
      <c r="B8" s="31" t="s">
        <v>3</v>
      </c>
      <c r="C8" s="15" t="s">
        <v>4</v>
      </c>
      <c r="D8" s="15" t="s">
        <v>5</v>
      </c>
      <c r="E8" s="52" t="s">
        <v>152</v>
      </c>
      <c r="F8" s="33" t="s">
        <v>136</v>
      </c>
      <c r="G8" s="15" t="s">
        <v>137</v>
      </c>
    </row>
    <row r="9" spans="1:7" ht="21.75" customHeight="1" x14ac:dyDescent="0.25">
      <c r="A9" s="7" t="s">
        <v>6</v>
      </c>
      <c r="B9" s="8" t="s">
        <v>7</v>
      </c>
      <c r="C9" s="9">
        <f>C11+C52</f>
        <v>1316626075.5</v>
      </c>
      <c r="D9" s="9">
        <f>D11+D52</f>
        <v>163828256.92999998</v>
      </c>
      <c r="E9" s="9">
        <f>E11+E52</f>
        <v>184021358.47999999</v>
      </c>
      <c r="F9" s="13">
        <f>D9/C9*100</f>
        <v>12.443036028113358</v>
      </c>
      <c r="G9" s="42">
        <f t="shared" ref="G9:G12" si="0">D9/E9*100</f>
        <v>89.026762047192108</v>
      </c>
    </row>
    <row r="10" spans="1:7" ht="15" customHeight="1" x14ac:dyDescent="0.25">
      <c r="A10" s="3" t="s">
        <v>8</v>
      </c>
      <c r="B10" s="4"/>
      <c r="C10" s="4"/>
      <c r="D10" s="4"/>
      <c r="E10" s="4"/>
      <c r="F10" s="14"/>
      <c r="G10" s="27"/>
    </row>
    <row r="11" spans="1:7" x14ac:dyDescent="0.25">
      <c r="A11" s="11" t="s">
        <v>9</v>
      </c>
      <c r="B11" s="12" t="s">
        <v>10</v>
      </c>
      <c r="C11" s="9">
        <f>C12+C14+C16+C21+C24+C28+C36+C38+C41+C45+C50</f>
        <v>517463053</v>
      </c>
      <c r="D11" s="9">
        <f>D12+D14+D16+D21+D24+D28+D36+D38+D41+D45+D50</f>
        <v>94674658.699999988</v>
      </c>
      <c r="E11" s="9">
        <f>E12+E14+E16+E21+E24+E28+E36+E38+E41+E45+E50</f>
        <v>106076980.58</v>
      </c>
      <c r="F11" s="13">
        <f t="shared" ref="F11:F17" si="1">D11/C11*100</f>
        <v>18.295926279397573</v>
      </c>
      <c r="G11" s="42">
        <f t="shared" si="0"/>
        <v>89.25089890600654</v>
      </c>
    </row>
    <row r="12" spans="1:7" s="23" customFormat="1" x14ac:dyDescent="0.25">
      <c r="A12" s="19" t="s">
        <v>11</v>
      </c>
      <c r="B12" s="20" t="s">
        <v>12</v>
      </c>
      <c r="C12" s="21">
        <f>C13</f>
        <v>462879053</v>
      </c>
      <c r="D12" s="21">
        <f>D13</f>
        <v>73850774.450000003</v>
      </c>
      <c r="E12" s="21">
        <f>E13</f>
        <v>90189679.689999998</v>
      </c>
      <c r="F12" s="22">
        <f t="shared" si="1"/>
        <v>15.954658991665369</v>
      </c>
      <c r="G12" s="27">
        <f t="shared" si="0"/>
        <v>81.883841592341739</v>
      </c>
    </row>
    <row r="13" spans="1:7" x14ac:dyDescent="0.25">
      <c r="A13" s="5" t="s">
        <v>13</v>
      </c>
      <c r="B13" s="6" t="s">
        <v>14</v>
      </c>
      <c r="C13" s="2">
        <v>462879053</v>
      </c>
      <c r="D13" s="2">
        <v>73850774.450000003</v>
      </c>
      <c r="E13" s="2">
        <v>90189679.689999998</v>
      </c>
      <c r="F13" s="14">
        <f t="shared" si="1"/>
        <v>15.954658991665369</v>
      </c>
      <c r="G13" s="27">
        <f>D13/E13*100</f>
        <v>81.883841592341739</v>
      </c>
    </row>
    <row r="14" spans="1:7" s="23" customFormat="1" ht="27.75" customHeight="1" x14ac:dyDescent="0.25">
      <c r="A14" s="19" t="s">
        <v>15</v>
      </c>
      <c r="B14" s="20" t="s">
        <v>16</v>
      </c>
      <c r="C14" s="21">
        <f>C15</f>
        <v>13770000</v>
      </c>
      <c r="D14" s="21">
        <f>D15</f>
        <v>3542897.08</v>
      </c>
      <c r="E14" s="21">
        <f>E15</f>
        <v>3251076.52</v>
      </c>
      <c r="F14" s="22">
        <f t="shared" si="1"/>
        <v>25.729100072621641</v>
      </c>
      <c r="G14" s="27">
        <f t="shared" ref="G14:G69" si="2">D14/E14*100</f>
        <v>108.97612093116776</v>
      </c>
    </row>
    <row r="15" spans="1:7" ht="27" customHeight="1" x14ac:dyDescent="0.25">
      <c r="A15" s="5" t="s">
        <v>17</v>
      </c>
      <c r="B15" s="6" t="s">
        <v>18</v>
      </c>
      <c r="C15" s="2">
        <v>13770000</v>
      </c>
      <c r="D15" s="2">
        <v>3542897.08</v>
      </c>
      <c r="E15" s="2">
        <v>3251076.52</v>
      </c>
      <c r="F15" s="14">
        <f t="shared" si="1"/>
        <v>25.729100072621641</v>
      </c>
      <c r="G15" s="27">
        <f t="shared" si="2"/>
        <v>108.97612093116776</v>
      </c>
    </row>
    <row r="16" spans="1:7" s="23" customFormat="1" x14ac:dyDescent="0.25">
      <c r="A16" s="19" t="s">
        <v>19</v>
      </c>
      <c r="B16" s="20" t="s">
        <v>20</v>
      </c>
      <c r="C16" s="21">
        <f>C17+C18+C19+C20</f>
        <v>5410000</v>
      </c>
      <c r="D16" s="21">
        <f>D17+D18+D19+D20</f>
        <v>4963284.49</v>
      </c>
      <c r="E16" s="21">
        <f>E17+E18+E19+E20</f>
        <v>2841935.12</v>
      </c>
      <c r="F16" s="22">
        <f t="shared" si="1"/>
        <v>91.742781700554531</v>
      </c>
      <c r="G16" s="27">
        <f t="shared" si="2"/>
        <v>174.64453903507834</v>
      </c>
    </row>
    <row r="17" spans="1:7" ht="27.75" customHeight="1" x14ac:dyDescent="0.25">
      <c r="A17" s="5" t="s">
        <v>21</v>
      </c>
      <c r="B17" s="6" t="s">
        <v>22</v>
      </c>
      <c r="C17" s="2">
        <v>925000</v>
      </c>
      <c r="D17" s="2">
        <v>112908.42</v>
      </c>
      <c r="E17" s="2">
        <v>159407.67000000001</v>
      </c>
      <c r="F17" s="14">
        <f t="shared" si="1"/>
        <v>12.206315675675675</v>
      </c>
      <c r="G17" s="27">
        <f t="shared" si="2"/>
        <v>70.829979511023524</v>
      </c>
    </row>
    <row r="18" spans="1:7" x14ac:dyDescent="0.25">
      <c r="A18" s="5" t="s">
        <v>23</v>
      </c>
      <c r="B18" s="6" t="s">
        <v>24</v>
      </c>
      <c r="C18" s="2">
        <v>0</v>
      </c>
      <c r="D18" s="2">
        <v>6037.07</v>
      </c>
      <c r="E18" s="2">
        <v>4730.99</v>
      </c>
      <c r="F18" s="14">
        <v>0</v>
      </c>
      <c r="G18" s="27">
        <f t="shared" si="2"/>
        <v>127.60690679963392</v>
      </c>
    </row>
    <row r="19" spans="1:7" x14ac:dyDescent="0.25">
      <c r="A19" s="5" t="s">
        <v>25</v>
      </c>
      <c r="B19" s="6" t="s">
        <v>26</v>
      </c>
      <c r="C19" s="2">
        <v>1189000</v>
      </c>
      <c r="D19" s="2">
        <v>2637237</v>
      </c>
      <c r="E19" s="2">
        <v>861315.68</v>
      </c>
      <c r="F19" s="14">
        <f t="shared" ref="F19:F25" si="3">D19/C19*100</f>
        <v>221.80294365012614</v>
      </c>
      <c r="G19" s="27">
        <f t="shared" si="2"/>
        <v>306.18704166630289</v>
      </c>
    </row>
    <row r="20" spans="1:7" ht="26.25" customHeight="1" x14ac:dyDescent="0.25">
      <c r="A20" s="5" t="s">
        <v>27</v>
      </c>
      <c r="B20" s="6" t="s">
        <v>28</v>
      </c>
      <c r="C20" s="2">
        <v>3296000</v>
      </c>
      <c r="D20" s="2">
        <v>2207102</v>
      </c>
      <c r="E20" s="2">
        <v>1816480.78</v>
      </c>
      <c r="F20" s="14">
        <f t="shared" si="3"/>
        <v>66.963046116504856</v>
      </c>
      <c r="G20" s="27">
        <f t="shared" si="2"/>
        <v>121.50428588625088</v>
      </c>
    </row>
    <row r="21" spans="1:7" s="23" customFormat="1" x14ac:dyDescent="0.25">
      <c r="A21" s="19" t="s">
        <v>29</v>
      </c>
      <c r="B21" s="20" t="s">
        <v>30</v>
      </c>
      <c r="C21" s="21">
        <f>C22+C23</f>
        <v>14279000</v>
      </c>
      <c r="D21" s="21">
        <f>D22+D23</f>
        <v>1998006.62</v>
      </c>
      <c r="E21" s="21">
        <f>E22+E23</f>
        <v>1731147.97</v>
      </c>
      <c r="F21" s="22">
        <f t="shared" si="3"/>
        <v>13.992622872750193</v>
      </c>
      <c r="G21" s="27">
        <f t="shared" si="2"/>
        <v>115.41512653017179</v>
      </c>
    </row>
    <row r="22" spans="1:7" x14ac:dyDescent="0.25">
      <c r="A22" s="5" t="s">
        <v>31</v>
      </c>
      <c r="B22" s="6" t="s">
        <v>32</v>
      </c>
      <c r="C22" s="2">
        <v>3400000</v>
      </c>
      <c r="D22" s="2">
        <v>228820.52</v>
      </c>
      <c r="E22" s="2">
        <v>168099.23</v>
      </c>
      <c r="F22" s="14">
        <f t="shared" si="3"/>
        <v>6.7300152941176474</v>
      </c>
      <c r="G22" s="27">
        <f t="shared" si="2"/>
        <v>136.12228919787438</v>
      </c>
    </row>
    <row r="23" spans="1:7" x14ac:dyDescent="0.25">
      <c r="A23" s="5" t="s">
        <v>33</v>
      </c>
      <c r="B23" s="6" t="s">
        <v>34</v>
      </c>
      <c r="C23" s="2">
        <v>10879000</v>
      </c>
      <c r="D23" s="2">
        <v>1769186.1</v>
      </c>
      <c r="E23" s="2">
        <v>1563048.74</v>
      </c>
      <c r="F23" s="14">
        <f t="shared" si="3"/>
        <v>16.262396359959556</v>
      </c>
      <c r="G23" s="27">
        <f t="shared" si="2"/>
        <v>113.18815944280792</v>
      </c>
    </row>
    <row r="24" spans="1:7" s="23" customFormat="1" x14ac:dyDescent="0.25">
      <c r="A24" s="19" t="s">
        <v>35</v>
      </c>
      <c r="B24" s="20" t="s">
        <v>36</v>
      </c>
      <c r="C24" s="21">
        <f>C25+C26+C27</f>
        <v>2500000</v>
      </c>
      <c r="D24" s="21">
        <f>D25+D26+D27</f>
        <v>2436580.27</v>
      </c>
      <c r="E24" s="21">
        <f>E25+E26+E27</f>
        <v>952314.66</v>
      </c>
      <c r="F24" s="22">
        <f t="shared" si="3"/>
        <v>97.463210799999999</v>
      </c>
      <c r="G24" s="27">
        <f t="shared" si="2"/>
        <v>255.85873790916963</v>
      </c>
    </row>
    <row r="25" spans="1:7" ht="26.25" customHeight="1" x14ac:dyDescent="0.25">
      <c r="A25" s="5" t="s">
        <v>37</v>
      </c>
      <c r="B25" s="6" t="s">
        <v>38</v>
      </c>
      <c r="C25" s="2">
        <v>2500000</v>
      </c>
      <c r="D25" s="2">
        <v>2436380.27</v>
      </c>
      <c r="E25" s="2">
        <v>940014.66</v>
      </c>
      <c r="F25" s="14">
        <f t="shared" si="3"/>
        <v>97.455210800000003</v>
      </c>
      <c r="G25" s="27">
        <f t="shared" si="2"/>
        <v>259.18534823701577</v>
      </c>
    </row>
    <row r="26" spans="1:7" ht="39" customHeight="1" x14ac:dyDescent="0.25">
      <c r="A26" s="5" t="s">
        <v>39</v>
      </c>
      <c r="B26" s="6" t="s">
        <v>40</v>
      </c>
      <c r="C26" s="2">
        <v>0</v>
      </c>
      <c r="D26" s="2">
        <v>200</v>
      </c>
      <c r="E26" s="2">
        <v>2300</v>
      </c>
      <c r="F26" s="14">
        <v>0</v>
      </c>
      <c r="G26" s="27">
        <f t="shared" si="2"/>
        <v>8.695652173913043</v>
      </c>
    </row>
    <row r="27" spans="1:7" ht="27" customHeight="1" x14ac:dyDescent="0.25">
      <c r="A27" s="5" t="s">
        <v>41</v>
      </c>
      <c r="B27" s="6" t="s">
        <v>42</v>
      </c>
      <c r="C27" s="2">
        <v>0</v>
      </c>
      <c r="D27" s="2">
        <v>0</v>
      </c>
      <c r="E27" s="2">
        <v>10000</v>
      </c>
      <c r="F27" s="14">
        <v>0</v>
      </c>
      <c r="G27" s="27">
        <v>0</v>
      </c>
    </row>
    <row r="28" spans="1:7" s="23" customFormat="1" ht="28.5" customHeight="1" x14ac:dyDescent="0.25">
      <c r="A28" s="19" t="s">
        <v>43</v>
      </c>
      <c r="B28" s="20" t="s">
        <v>44</v>
      </c>
      <c r="C28" s="21">
        <f>C29+C35</f>
        <v>14000000</v>
      </c>
      <c r="D28" s="21">
        <f>D29+D35</f>
        <v>5563777.8499999996</v>
      </c>
      <c r="E28" s="21">
        <f>E29+E35</f>
        <v>4820714.08</v>
      </c>
      <c r="F28" s="22">
        <f t="shared" ref="F28:F33" si="4">D28/C28*100</f>
        <v>39.741270357142852</v>
      </c>
      <c r="G28" s="27">
        <f t="shared" si="2"/>
        <v>115.41397721725075</v>
      </c>
    </row>
    <row r="29" spans="1:7" ht="65.25" customHeight="1" x14ac:dyDescent="0.25">
      <c r="A29" s="5" t="s">
        <v>45</v>
      </c>
      <c r="B29" s="6" t="s">
        <v>46</v>
      </c>
      <c r="C29" s="2">
        <f>C30+C31+C32+C33+C34</f>
        <v>14000000</v>
      </c>
      <c r="D29" s="2">
        <f>D30+D31+D32+D33+D34</f>
        <v>5504842.5999999996</v>
      </c>
      <c r="E29" s="2">
        <f>E30+E31+E32+E33+E34</f>
        <v>4809751.2300000004</v>
      </c>
      <c r="F29" s="14">
        <f t="shared" si="4"/>
        <v>39.320304285714279</v>
      </c>
      <c r="G29" s="27">
        <f t="shared" si="2"/>
        <v>114.4517114661666</v>
      </c>
    </row>
    <row r="30" spans="1:7" ht="51" customHeight="1" x14ac:dyDescent="0.25">
      <c r="A30" s="5" t="s">
        <v>47</v>
      </c>
      <c r="B30" s="6" t="s">
        <v>48</v>
      </c>
      <c r="C30" s="2">
        <v>9600000</v>
      </c>
      <c r="D30" s="2">
        <v>3129977.01</v>
      </c>
      <c r="E30" s="2">
        <v>3154514.89</v>
      </c>
      <c r="F30" s="14">
        <f t="shared" si="4"/>
        <v>32.603927187499998</v>
      </c>
      <c r="G30" s="27">
        <f t="shared" si="2"/>
        <v>99.22213459578883</v>
      </c>
    </row>
    <row r="31" spans="1:7" ht="61.5" customHeight="1" x14ac:dyDescent="0.25">
      <c r="A31" s="5" t="s">
        <v>49</v>
      </c>
      <c r="B31" s="6" t="s">
        <v>50</v>
      </c>
      <c r="C31" s="2">
        <v>1900000</v>
      </c>
      <c r="D31" s="2">
        <v>1123030.06</v>
      </c>
      <c r="E31" s="2">
        <v>449040.85</v>
      </c>
      <c r="F31" s="14">
        <f t="shared" si="4"/>
        <v>59.106845263157894</v>
      </c>
      <c r="G31" s="27">
        <f t="shared" si="2"/>
        <v>250.09529979288078</v>
      </c>
    </row>
    <row r="32" spans="1:7" ht="60.75" customHeight="1" x14ac:dyDescent="0.25">
      <c r="A32" s="5" t="s">
        <v>51</v>
      </c>
      <c r="B32" s="6" t="s">
        <v>52</v>
      </c>
      <c r="C32" s="2">
        <v>120000</v>
      </c>
      <c r="D32" s="2">
        <v>20000</v>
      </c>
      <c r="E32" s="2">
        <v>30000</v>
      </c>
      <c r="F32" s="14">
        <f t="shared" si="4"/>
        <v>16.666666666666664</v>
      </c>
      <c r="G32" s="27">
        <f t="shared" si="2"/>
        <v>66.666666666666657</v>
      </c>
    </row>
    <row r="33" spans="1:7" ht="28.5" customHeight="1" x14ac:dyDescent="0.25">
      <c r="A33" s="5" t="s">
        <v>53</v>
      </c>
      <c r="B33" s="6" t="s">
        <v>54</v>
      </c>
      <c r="C33" s="2">
        <v>2380000</v>
      </c>
      <c r="D33" s="2">
        <v>1231834.1000000001</v>
      </c>
      <c r="E33" s="2">
        <v>1176194.2</v>
      </c>
      <c r="F33" s="14">
        <f t="shared" si="4"/>
        <v>51.757735294117644</v>
      </c>
      <c r="G33" s="27">
        <f t="shared" si="2"/>
        <v>104.73050283703151</v>
      </c>
    </row>
    <row r="34" spans="1:7" ht="42" customHeight="1" x14ac:dyDescent="0.25">
      <c r="A34" s="5" t="s">
        <v>55</v>
      </c>
      <c r="B34" s="6" t="s">
        <v>56</v>
      </c>
      <c r="C34" s="2">
        <v>0</v>
      </c>
      <c r="D34" s="2">
        <v>1.43</v>
      </c>
      <c r="E34" s="2">
        <v>1.29</v>
      </c>
      <c r="F34" s="14">
        <v>0</v>
      </c>
      <c r="G34" s="27">
        <f t="shared" si="2"/>
        <v>110.85271317829456</v>
      </c>
    </row>
    <row r="35" spans="1:7" ht="62.25" customHeight="1" x14ac:dyDescent="0.25">
      <c r="A35" s="5" t="s">
        <v>57</v>
      </c>
      <c r="B35" s="6" t="s">
        <v>58</v>
      </c>
      <c r="C35" s="2">
        <v>0</v>
      </c>
      <c r="D35" s="2">
        <v>58935.25</v>
      </c>
      <c r="E35" s="2">
        <v>10962.85</v>
      </c>
      <c r="F35" s="14">
        <v>0</v>
      </c>
      <c r="G35" s="27">
        <f t="shared" si="2"/>
        <v>537.59059003817435</v>
      </c>
    </row>
    <row r="36" spans="1:7" s="23" customFormat="1" x14ac:dyDescent="0.25">
      <c r="A36" s="19" t="s">
        <v>59</v>
      </c>
      <c r="B36" s="20" t="s">
        <v>60</v>
      </c>
      <c r="C36" s="21">
        <f>C37</f>
        <v>195000</v>
      </c>
      <c r="D36" s="21">
        <f>D37</f>
        <v>476615.36</v>
      </c>
      <c r="E36" s="21">
        <f>E37</f>
        <v>397731.08</v>
      </c>
      <c r="F36" s="22">
        <f>D36/C36*100</f>
        <v>244.41813333333334</v>
      </c>
      <c r="G36" s="27">
        <f t="shared" si="2"/>
        <v>119.83357197028705</v>
      </c>
    </row>
    <row r="37" spans="1:7" x14ac:dyDescent="0.25">
      <c r="A37" s="5" t="s">
        <v>61</v>
      </c>
      <c r="B37" s="6" t="s">
        <v>62</v>
      </c>
      <c r="C37" s="2">
        <v>195000</v>
      </c>
      <c r="D37" s="2">
        <v>476615.36</v>
      </c>
      <c r="E37" s="2">
        <v>397731.08</v>
      </c>
      <c r="F37" s="14">
        <f>D37/C37*100</f>
        <v>244.41813333333334</v>
      </c>
      <c r="G37" s="27">
        <f t="shared" si="2"/>
        <v>119.83357197028705</v>
      </c>
    </row>
    <row r="38" spans="1:7" s="23" customFormat="1" ht="26.25" customHeight="1" x14ac:dyDescent="0.25">
      <c r="A38" s="19" t="s">
        <v>63</v>
      </c>
      <c r="B38" s="20" t="s">
        <v>64</v>
      </c>
      <c r="C38" s="21">
        <f>C39+C40</f>
        <v>4260000</v>
      </c>
      <c r="D38" s="21">
        <f>D39+D40</f>
        <v>1232865.27</v>
      </c>
      <c r="E38" s="21">
        <f>E39+E40</f>
        <v>1377561.92</v>
      </c>
      <c r="F38" s="22">
        <f>D38/C38*100</f>
        <v>28.940499295774647</v>
      </c>
      <c r="G38" s="27">
        <f t="shared" si="2"/>
        <v>89.496178146387791</v>
      </c>
    </row>
    <row r="39" spans="1:7" x14ac:dyDescent="0.25">
      <c r="A39" s="5" t="s">
        <v>65</v>
      </c>
      <c r="B39" s="6" t="s">
        <v>66</v>
      </c>
      <c r="C39" s="2">
        <v>1900000</v>
      </c>
      <c r="D39" s="2">
        <v>670600</v>
      </c>
      <c r="E39" s="2">
        <v>707230</v>
      </c>
      <c r="F39" s="14">
        <f>D39/C39*100</f>
        <v>35.294736842105259</v>
      </c>
      <c r="G39" s="27">
        <f t="shared" si="2"/>
        <v>94.82063826477949</v>
      </c>
    </row>
    <row r="40" spans="1:7" x14ac:dyDescent="0.25">
      <c r="A40" s="5" t="s">
        <v>67</v>
      </c>
      <c r="B40" s="6" t="s">
        <v>68</v>
      </c>
      <c r="C40" s="2">
        <v>2360000</v>
      </c>
      <c r="D40" s="2">
        <v>562265.27</v>
      </c>
      <c r="E40" s="2">
        <v>670331.92000000004</v>
      </c>
      <c r="F40" s="14">
        <f>D40/C40*100</f>
        <v>23.824799576271189</v>
      </c>
      <c r="G40" s="27">
        <f t="shared" si="2"/>
        <v>83.878635825666777</v>
      </c>
    </row>
    <row r="41" spans="1:7" s="23" customFormat="1" ht="33" customHeight="1" x14ac:dyDescent="0.25">
      <c r="A41" s="19" t="s">
        <v>69</v>
      </c>
      <c r="B41" s="20" t="s">
        <v>70</v>
      </c>
      <c r="C41" s="21">
        <f>C42+C43+C44</f>
        <v>0</v>
      </c>
      <c r="D41" s="21">
        <f>D42+D43+D44</f>
        <v>586516.47999999998</v>
      </c>
      <c r="E41" s="21">
        <f>E42+E43+E44</f>
        <v>480574.12</v>
      </c>
      <c r="F41" s="22">
        <v>0</v>
      </c>
      <c r="G41" s="27">
        <f t="shared" si="2"/>
        <v>122.04495739387713</v>
      </c>
    </row>
    <row r="42" spans="1:7" ht="60.75" customHeight="1" x14ac:dyDescent="0.25">
      <c r="A42" s="5" t="s">
        <v>71</v>
      </c>
      <c r="B42" s="6" t="s">
        <v>72</v>
      </c>
      <c r="C42" s="2">
        <v>0</v>
      </c>
      <c r="D42" s="2">
        <v>0</v>
      </c>
      <c r="E42" s="2">
        <v>90141</v>
      </c>
      <c r="F42" s="14">
        <v>0</v>
      </c>
      <c r="G42" s="27">
        <f t="shared" si="2"/>
        <v>0</v>
      </c>
    </row>
    <row r="43" spans="1:7" ht="27" customHeight="1" x14ac:dyDescent="0.25">
      <c r="A43" s="5" t="s">
        <v>73</v>
      </c>
      <c r="B43" s="6" t="s">
        <v>74</v>
      </c>
      <c r="C43" s="2">
        <v>0</v>
      </c>
      <c r="D43" s="2">
        <v>586516.47999999998</v>
      </c>
      <c r="E43" s="2">
        <v>347035.38</v>
      </c>
      <c r="F43" s="14">
        <v>0</v>
      </c>
      <c r="G43" s="27">
        <f t="shared" si="2"/>
        <v>169.00769022455287</v>
      </c>
    </row>
    <row r="44" spans="1:7" ht="54" customHeight="1" x14ac:dyDescent="0.25">
      <c r="A44" s="5" t="s">
        <v>75</v>
      </c>
      <c r="B44" s="6" t="s">
        <v>76</v>
      </c>
      <c r="C44" s="2">
        <v>0</v>
      </c>
      <c r="D44" s="2">
        <v>0</v>
      </c>
      <c r="E44" s="2">
        <v>43397.74</v>
      </c>
      <c r="F44" s="14">
        <v>0</v>
      </c>
      <c r="G44" s="27">
        <v>0</v>
      </c>
    </row>
    <row r="45" spans="1:7" s="23" customFormat="1" x14ac:dyDescent="0.25">
      <c r="A45" s="19" t="s">
        <v>77</v>
      </c>
      <c r="B45" s="20" t="s">
        <v>78</v>
      </c>
      <c r="C45" s="21">
        <f>C46+C47+C48+C49</f>
        <v>170000</v>
      </c>
      <c r="D45" s="21">
        <f>D46+D47+D48+D49</f>
        <v>35707.580000000016</v>
      </c>
      <c r="E45" s="21">
        <f>E46+E47+E48+E49</f>
        <v>133269.34</v>
      </c>
      <c r="F45" s="22">
        <f>D45/C45*100</f>
        <v>21.004458823529422</v>
      </c>
      <c r="G45" s="27">
        <f t="shared" si="2"/>
        <v>26.793544561712405</v>
      </c>
    </row>
    <row r="46" spans="1:7" ht="25.5" customHeight="1" x14ac:dyDescent="0.25">
      <c r="A46" s="5" t="s">
        <v>79</v>
      </c>
      <c r="B46" s="6" t="s">
        <v>80</v>
      </c>
      <c r="C46" s="2">
        <v>120000</v>
      </c>
      <c r="D46" s="2">
        <v>169206.17</v>
      </c>
      <c r="E46" s="2">
        <v>86111.31</v>
      </c>
      <c r="F46" s="14">
        <f>D46/C46*100</f>
        <v>141.00514166666667</v>
      </c>
      <c r="G46" s="27">
        <f t="shared" si="2"/>
        <v>196.49703389717334</v>
      </c>
    </row>
    <row r="47" spans="1:7" ht="25.5" customHeight="1" x14ac:dyDescent="0.25">
      <c r="A47" s="5" t="s">
        <v>81</v>
      </c>
      <c r="B47" s="6" t="s">
        <v>82</v>
      </c>
      <c r="C47" s="2">
        <v>10000</v>
      </c>
      <c r="D47" s="2">
        <v>35501.410000000003</v>
      </c>
      <c r="E47" s="2">
        <v>7823.62</v>
      </c>
      <c r="F47" s="14">
        <f>D47/C47*100</f>
        <v>355.01410000000004</v>
      </c>
      <c r="G47" s="27">
        <f t="shared" si="2"/>
        <v>453.77216684859445</v>
      </c>
    </row>
    <row r="48" spans="1:7" ht="72.75" customHeight="1" x14ac:dyDescent="0.25">
      <c r="A48" s="5" t="s">
        <v>83</v>
      </c>
      <c r="B48" s="6" t="s">
        <v>84</v>
      </c>
      <c r="C48" s="2">
        <v>35000</v>
      </c>
      <c r="D48" s="2">
        <v>-169000</v>
      </c>
      <c r="E48" s="2">
        <v>882.81</v>
      </c>
      <c r="F48" s="14">
        <f>D48/C48*100</f>
        <v>-482.85714285714283</v>
      </c>
      <c r="G48" s="27">
        <f t="shared" si="2"/>
        <v>-19143.4170433049</v>
      </c>
    </row>
    <row r="49" spans="1:7" x14ac:dyDescent="0.25">
      <c r="A49" s="5" t="s">
        <v>85</v>
      </c>
      <c r="B49" s="6" t="s">
        <v>86</v>
      </c>
      <c r="C49" s="2">
        <v>5000</v>
      </c>
      <c r="D49" s="2">
        <v>0</v>
      </c>
      <c r="E49" s="2">
        <v>38451.599999999999</v>
      </c>
      <c r="F49" s="14">
        <f>D49/C49*100</f>
        <v>0</v>
      </c>
      <c r="G49" s="27">
        <f t="shared" si="2"/>
        <v>0</v>
      </c>
    </row>
    <row r="50" spans="1:7" s="23" customFormat="1" x14ac:dyDescent="0.25">
      <c r="A50" s="19" t="s">
        <v>87</v>
      </c>
      <c r="B50" s="20" t="s">
        <v>88</v>
      </c>
      <c r="C50" s="25">
        <f>C51</f>
        <v>0</v>
      </c>
      <c r="D50" s="25">
        <f t="shared" ref="D50:E50" si="5">D51</f>
        <v>-12366.75</v>
      </c>
      <c r="E50" s="25">
        <f t="shared" si="5"/>
        <v>-99023.92</v>
      </c>
      <c r="F50" s="22">
        <v>0</v>
      </c>
      <c r="G50" s="27">
        <f t="shared" si="2"/>
        <v>12.488649207181457</v>
      </c>
    </row>
    <row r="51" spans="1:7" x14ac:dyDescent="0.25">
      <c r="A51" s="5" t="s">
        <v>89</v>
      </c>
      <c r="B51" s="6" t="s">
        <v>90</v>
      </c>
      <c r="C51" s="2">
        <v>0</v>
      </c>
      <c r="D51" s="2">
        <v>-12366.75</v>
      </c>
      <c r="E51" s="2">
        <v>-99023.92</v>
      </c>
      <c r="F51" s="14">
        <v>0</v>
      </c>
      <c r="G51" s="27">
        <f t="shared" si="2"/>
        <v>12.488649207181457</v>
      </c>
    </row>
    <row r="52" spans="1:7" x14ac:dyDescent="0.25">
      <c r="A52" s="11" t="s">
        <v>91</v>
      </c>
      <c r="B52" s="12" t="s">
        <v>92</v>
      </c>
      <c r="C52" s="24">
        <f t="shared" ref="C52" si="6">C53</f>
        <v>799163022.49999988</v>
      </c>
      <c r="D52" s="24">
        <f>D53+D74</f>
        <v>69153598.229999989</v>
      </c>
      <c r="E52" s="24">
        <f>E53+E74</f>
        <v>77944377.899999991</v>
      </c>
      <c r="F52" s="14">
        <f>D52/C52*100</f>
        <v>8.6532530013299009</v>
      </c>
      <c r="G52" s="27">
        <f t="shared" si="2"/>
        <v>88.721727074044679</v>
      </c>
    </row>
    <row r="53" spans="1:7" s="18" customFormat="1" ht="27.75" customHeight="1" x14ac:dyDescent="0.25">
      <c r="A53" s="16" t="s">
        <v>93</v>
      </c>
      <c r="B53" s="17" t="s">
        <v>94</v>
      </c>
      <c r="C53" s="26">
        <f>C54+C60+C69</f>
        <v>799163022.49999988</v>
      </c>
      <c r="D53" s="26">
        <f>D54+D60+D69</f>
        <v>69156054.75999999</v>
      </c>
      <c r="E53" s="26">
        <f>E54+E60+E69</f>
        <v>77944477.899999991</v>
      </c>
      <c r="F53" s="14">
        <f>D53/C53*100</f>
        <v>8.6535603891757891</v>
      </c>
      <c r="G53" s="27">
        <f t="shared" si="2"/>
        <v>88.724764888058857</v>
      </c>
    </row>
    <row r="54" spans="1:7" s="23" customFormat="1" ht="27" customHeight="1" x14ac:dyDescent="0.25">
      <c r="A54" s="19" t="s">
        <v>95</v>
      </c>
      <c r="B54" s="20" t="s">
        <v>96</v>
      </c>
      <c r="C54" s="21">
        <f>C55+C56+C57+C58+C59</f>
        <v>413006783.52999997</v>
      </c>
      <c r="D54" s="21">
        <f>D55+D56+D57+D58+D59</f>
        <v>2793761.51</v>
      </c>
      <c r="E54" s="21">
        <f>E55+E56+E57+E58+E59</f>
        <v>7299990.9699999997</v>
      </c>
      <c r="F54" s="22">
        <f>D54/C54*100</f>
        <v>0.67644446082011311</v>
      </c>
      <c r="G54" s="27">
        <f t="shared" si="2"/>
        <v>38.270752956835508</v>
      </c>
    </row>
    <row r="55" spans="1:7" ht="26.25" customHeight="1" x14ac:dyDescent="0.25">
      <c r="A55" s="5" t="s">
        <v>97</v>
      </c>
      <c r="B55" s="6" t="s">
        <v>98</v>
      </c>
      <c r="C55" s="2">
        <v>171148000</v>
      </c>
      <c r="D55" s="2">
        <v>0</v>
      </c>
      <c r="E55" s="2">
        <v>0</v>
      </c>
      <c r="F55" s="14">
        <f>D55/C55*100</f>
        <v>0</v>
      </c>
      <c r="G55" s="27">
        <v>0</v>
      </c>
    </row>
    <row r="56" spans="1:7" ht="42.75" customHeight="1" x14ac:dyDescent="0.25">
      <c r="A56" s="5" t="s">
        <v>99</v>
      </c>
      <c r="B56" s="6" t="s">
        <v>100</v>
      </c>
      <c r="C56" s="2">
        <v>0</v>
      </c>
      <c r="D56" s="2">
        <v>0</v>
      </c>
      <c r="E56" s="2">
        <v>661340.38</v>
      </c>
      <c r="F56" s="14">
        <v>0</v>
      </c>
      <c r="G56" s="27">
        <v>0</v>
      </c>
    </row>
    <row r="57" spans="1:7" ht="27" customHeight="1" x14ac:dyDescent="0.25">
      <c r="A57" s="5" t="s">
        <v>101</v>
      </c>
      <c r="B57" s="6" t="s">
        <v>102</v>
      </c>
      <c r="C57" s="2">
        <v>6175617.3899999997</v>
      </c>
      <c r="D57" s="2">
        <v>0</v>
      </c>
      <c r="E57" s="2">
        <v>5439308.1200000001</v>
      </c>
      <c r="F57" s="14">
        <f t="shared" ref="F57:F72" si="7">D57/C57*100</f>
        <v>0</v>
      </c>
      <c r="G57" s="27">
        <v>0</v>
      </c>
    </row>
    <row r="58" spans="1:7" ht="28.5" customHeight="1" x14ac:dyDescent="0.25">
      <c r="A58" s="5" t="s">
        <v>103</v>
      </c>
      <c r="B58" s="6" t="s">
        <v>104</v>
      </c>
      <c r="C58" s="2">
        <v>635292.01</v>
      </c>
      <c r="D58" s="2">
        <v>0</v>
      </c>
      <c r="E58" s="2">
        <v>0</v>
      </c>
      <c r="F58" s="14">
        <f t="shared" si="7"/>
        <v>0</v>
      </c>
      <c r="G58" s="27">
        <v>0</v>
      </c>
    </row>
    <row r="59" spans="1:7" x14ac:dyDescent="0.25">
      <c r="A59" s="5" t="s">
        <v>105</v>
      </c>
      <c r="B59" s="6" t="s">
        <v>106</v>
      </c>
      <c r="C59" s="2">
        <v>235047874.13</v>
      </c>
      <c r="D59" s="2">
        <v>2793761.51</v>
      </c>
      <c r="E59" s="2">
        <v>1199342.47</v>
      </c>
      <c r="F59" s="14">
        <f t="shared" si="7"/>
        <v>1.1885925453870854</v>
      </c>
      <c r="G59" s="27">
        <f t="shared" si="2"/>
        <v>232.94109729975622</v>
      </c>
    </row>
    <row r="60" spans="1:7" s="23" customFormat="1" x14ac:dyDescent="0.25">
      <c r="A60" s="19" t="s">
        <v>107</v>
      </c>
      <c r="B60" s="20" t="s">
        <v>108</v>
      </c>
      <c r="C60" s="25">
        <f>C61+C62+C63+C64+C65+C66+C67+C68</f>
        <v>355067767.33999997</v>
      </c>
      <c r="D60" s="25">
        <f t="shared" ref="D60:E60" si="8">D61+D62+D63+D64+D65+D66+D67+D68</f>
        <v>61434073.729999989</v>
      </c>
      <c r="E60" s="25">
        <f t="shared" si="8"/>
        <v>66656547.04999999</v>
      </c>
      <c r="F60" s="22">
        <f t="shared" si="7"/>
        <v>17.302070021797544</v>
      </c>
      <c r="G60" s="27">
        <f t="shared" si="2"/>
        <v>92.16510072734107</v>
      </c>
    </row>
    <row r="61" spans="1:7" ht="26.25" customHeight="1" x14ac:dyDescent="0.25">
      <c r="A61" s="5" t="s">
        <v>109</v>
      </c>
      <c r="B61" s="6" t="s">
        <v>110</v>
      </c>
      <c r="C61" s="2">
        <v>330190405.33999997</v>
      </c>
      <c r="D61" s="2">
        <v>56078943.479999997</v>
      </c>
      <c r="E61" s="2">
        <v>61200517.75</v>
      </c>
      <c r="F61" s="14">
        <f t="shared" si="7"/>
        <v>16.983819812164143</v>
      </c>
      <c r="G61" s="27">
        <f t="shared" si="2"/>
        <v>91.631485388863382</v>
      </c>
    </row>
    <row r="62" spans="1:7" ht="54.75" customHeight="1" x14ac:dyDescent="0.25">
      <c r="A62" s="5" t="s">
        <v>111</v>
      </c>
      <c r="B62" s="6" t="s">
        <v>112</v>
      </c>
      <c r="C62" s="2">
        <v>3481020</v>
      </c>
      <c r="D62" s="2">
        <v>459253.8</v>
      </c>
      <c r="E62" s="2">
        <v>662600.51</v>
      </c>
      <c r="F62" s="14">
        <f t="shared" si="7"/>
        <v>13.193081338228449</v>
      </c>
      <c r="G62" s="27">
        <f t="shared" si="2"/>
        <v>69.310812936138547</v>
      </c>
    </row>
    <row r="63" spans="1:7" ht="40.5" customHeight="1" x14ac:dyDescent="0.25">
      <c r="A63" s="5" t="s">
        <v>113</v>
      </c>
      <c r="B63" s="6" t="s">
        <v>114</v>
      </c>
      <c r="C63" s="2">
        <v>638076</v>
      </c>
      <c r="D63" s="2">
        <v>128873.04</v>
      </c>
      <c r="E63" s="2">
        <v>128873.05</v>
      </c>
      <c r="F63" s="14">
        <f t="shared" si="7"/>
        <v>20.197130122430558</v>
      </c>
      <c r="G63" s="27">
        <f t="shared" si="2"/>
        <v>99.999992240425755</v>
      </c>
    </row>
    <row r="64" spans="1:7" ht="50.25" customHeight="1" x14ac:dyDescent="0.25">
      <c r="A64" s="5" t="s">
        <v>115</v>
      </c>
      <c r="B64" s="6" t="s">
        <v>116</v>
      </c>
      <c r="C64" s="2">
        <v>20881</v>
      </c>
      <c r="D64" s="2">
        <v>0</v>
      </c>
      <c r="E64" s="2">
        <v>0</v>
      </c>
      <c r="F64" s="14">
        <f t="shared" si="7"/>
        <v>0</v>
      </c>
      <c r="G64" s="27">
        <v>0</v>
      </c>
    </row>
    <row r="65" spans="1:7" ht="51.75" customHeight="1" x14ac:dyDescent="0.25">
      <c r="A65" s="5" t="s">
        <v>117</v>
      </c>
      <c r="B65" s="6" t="s">
        <v>118</v>
      </c>
      <c r="C65" s="2">
        <v>15261750</v>
      </c>
      <c r="D65" s="2">
        <v>3599934.8</v>
      </c>
      <c r="E65" s="2">
        <v>3599934.8</v>
      </c>
      <c r="F65" s="14">
        <f t="shared" si="7"/>
        <v>23.587955509689255</v>
      </c>
      <c r="G65" s="27">
        <f t="shared" si="2"/>
        <v>100</v>
      </c>
    </row>
    <row r="66" spans="1:7" ht="27" customHeight="1" x14ac:dyDescent="0.25">
      <c r="A66" s="5" t="s">
        <v>119</v>
      </c>
      <c r="B66" s="6" t="s">
        <v>120</v>
      </c>
      <c r="C66" s="2">
        <v>2154869</v>
      </c>
      <c r="D66" s="2">
        <v>575156.56999999995</v>
      </c>
      <c r="E66" s="2">
        <v>494757.94</v>
      </c>
      <c r="F66" s="14">
        <f t="shared" si="7"/>
        <v>26.691022516914021</v>
      </c>
      <c r="G66" s="27">
        <f t="shared" si="2"/>
        <v>116.25009393482395</v>
      </c>
    </row>
    <row r="67" spans="1:7" ht="26.25" customHeight="1" x14ac:dyDescent="0.25">
      <c r="A67" s="5" t="s">
        <v>121</v>
      </c>
      <c r="B67" s="6" t="s">
        <v>122</v>
      </c>
      <c r="C67" s="2">
        <v>2951610</v>
      </c>
      <c r="D67" s="2">
        <v>590912.04</v>
      </c>
      <c r="E67" s="2">
        <v>569863</v>
      </c>
      <c r="F67" s="14">
        <f t="shared" si="7"/>
        <v>20.019990445892244</v>
      </c>
      <c r="G67" s="27">
        <f t="shared" si="2"/>
        <v>103.69370181956015</v>
      </c>
    </row>
    <row r="68" spans="1:7" x14ac:dyDescent="0.25">
      <c r="A68" s="5" t="s">
        <v>123</v>
      </c>
      <c r="B68" s="6" t="s">
        <v>124</v>
      </c>
      <c r="C68" s="2">
        <v>369156</v>
      </c>
      <c r="D68" s="2">
        <v>1000</v>
      </c>
      <c r="E68" s="2">
        <v>0</v>
      </c>
      <c r="F68" s="14">
        <f t="shared" si="7"/>
        <v>0.27088818819144211</v>
      </c>
      <c r="G68" s="27">
        <v>0</v>
      </c>
    </row>
    <row r="69" spans="1:7" s="23" customFormat="1" x14ac:dyDescent="0.25">
      <c r="A69" s="19" t="s">
        <v>125</v>
      </c>
      <c r="B69" s="20" t="s">
        <v>126</v>
      </c>
      <c r="C69" s="21">
        <f>C70+C71+C72+C73</f>
        <v>31088471.629999999</v>
      </c>
      <c r="D69" s="21">
        <f t="shared" ref="D69:E69" si="9">D70+D71+D72+D73</f>
        <v>4928219.5200000005</v>
      </c>
      <c r="E69" s="21">
        <f t="shared" si="9"/>
        <v>3987939.8800000004</v>
      </c>
      <c r="F69" s="22">
        <f t="shared" si="7"/>
        <v>15.852241238016759</v>
      </c>
      <c r="G69" s="27">
        <f t="shared" si="2"/>
        <v>123.57807961738882</v>
      </c>
    </row>
    <row r="70" spans="1:7" s="23" customFormat="1" ht="120.75" customHeight="1" x14ac:dyDescent="0.25">
      <c r="A70" s="40" t="s">
        <v>143</v>
      </c>
      <c r="B70" s="38" t="s">
        <v>142</v>
      </c>
      <c r="C70" s="39">
        <v>703080</v>
      </c>
      <c r="D70" s="2">
        <v>107033</v>
      </c>
      <c r="E70" s="2">
        <v>0</v>
      </c>
      <c r="F70" s="14">
        <f t="shared" ref="F70" si="10">D70/C70*100</f>
        <v>15.223445411617453</v>
      </c>
      <c r="G70" s="27">
        <v>0</v>
      </c>
    </row>
    <row r="71" spans="1:7" ht="52.5" customHeight="1" x14ac:dyDescent="0.25">
      <c r="A71" s="5" t="s">
        <v>127</v>
      </c>
      <c r="B71" s="6" t="s">
        <v>128</v>
      </c>
      <c r="C71" s="2">
        <v>2048511.63</v>
      </c>
      <c r="D71" s="2">
        <v>374818.62</v>
      </c>
      <c r="E71" s="2">
        <v>461178.43</v>
      </c>
      <c r="F71" s="14">
        <f t="shared" si="7"/>
        <v>18.297119455455572</v>
      </c>
      <c r="G71" s="27">
        <v>0</v>
      </c>
    </row>
    <row r="72" spans="1:7" ht="86.25" customHeight="1" x14ac:dyDescent="0.25">
      <c r="A72" s="5" t="s">
        <v>129</v>
      </c>
      <c r="B72" s="6" t="s">
        <v>130</v>
      </c>
      <c r="C72" s="2">
        <v>27686880</v>
      </c>
      <c r="D72" s="2">
        <v>4446367.9000000004</v>
      </c>
      <c r="E72" s="2">
        <v>3526761.45</v>
      </c>
      <c r="F72" s="14">
        <f t="shared" si="7"/>
        <v>16.059476185110061</v>
      </c>
      <c r="G72" s="27">
        <f t="shared" ref="G72:G75" si="11">D72/E72*100</f>
        <v>126.07509645995478</v>
      </c>
    </row>
    <row r="73" spans="1:7" ht="36" customHeight="1" x14ac:dyDescent="0.25">
      <c r="A73" s="41" t="s">
        <v>145</v>
      </c>
      <c r="B73" s="6" t="s">
        <v>144</v>
      </c>
      <c r="C73" s="2">
        <v>650000</v>
      </c>
      <c r="D73" s="2">
        <v>0</v>
      </c>
      <c r="E73" s="2">
        <v>0</v>
      </c>
      <c r="F73" s="14">
        <f t="shared" ref="F73" si="12">D73/C73*100</f>
        <v>0</v>
      </c>
      <c r="G73" s="27">
        <v>0</v>
      </c>
    </row>
    <row r="74" spans="1:7" s="23" customFormat="1" ht="40.5" customHeight="1" x14ac:dyDescent="0.25">
      <c r="A74" s="19" t="s">
        <v>131</v>
      </c>
      <c r="B74" s="20" t="s">
        <v>132</v>
      </c>
      <c r="C74" s="21">
        <f>C75</f>
        <v>0</v>
      </c>
      <c r="D74" s="21">
        <f t="shared" ref="D74:E74" si="13">D75</f>
        <v>-2456.5300000000002</v>
      </c>
      <c r="E74" s="21">
        <f t="shared" si="13"/>
        <v>-100</v>
      </c>
      <c r="F74" s="22">
        <v>0</v>
      </c>
      <c r="G74" s="27">
        <f t="shared" si="11"/>
        <v>2456.5300000000002</v>
      </c>
    </row>
    <row r="75" spans="1:7" ht="39.75" customHeight="1" x14ac:dyDescent="0.25">
      <c r="A75" s="5" t="s">
        <v>133</v>
      </c>
      <c r="B75" s="6" t="s">
        <v>134</v>
      </c>
      <c r="C75" s="2">
        <v>0</v>
      </c>
      <c r="D75" s="2">
        <v>-2456.5300000000002</v>
      </c>
      <c r="E75" s="2">
        <v>-100</v>
      </c>
      <c r="F75" s="14">
        <v>0</v>
      </c>
      <c r="G75" s="27">
        <f t="shared" si="11"/>
        <v>2456.5300000000002</v>
      </c>
    </row>
  </sheetData>
  <mergeCells count="10">
    <mergeCell ref="G5:G6"/>
    <mergeCell ref="A1:G1"/>
    <mergeCell ref="F5:F6"/>
    <mergeCell ref="A5:A6"/>
    <mergeCell ref="B5:B6"/>
    <mergeCell ref="C5:C6"/>
    <mergeCell ref="D5:D6"/>
    <mergeCell ref="E5:E6"/>
    <mergeCell ref="A2:G2"/>
    <mergeCell ref="A3:G3"/>
  </mergeCells>
  <pageMargins left="0.78740157480314965" right="0.39370078740157483" top="0.59055118110236227" bottom="0.39370078740157483" header="0" footer="0"/>
  <pageSetup paperSize="9" scale="67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F8C485C-0B18-4AE1-851F-8F1B089891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2025-04-15T04:14:59Z</cp:lastPrinted>
  <dcterms:created xsi:type="dcterms:W3CDTF">2024-04-09T05:49:04Z</dcterms:created>
  <dcterms:modified xsi:type="dcterms:W3CDTF">2025-04-17T23:39:29Z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950_Орг=20024_Ф=0503317M_Период=март 2024 года_2.xlsx</vt:lpwstr>
  </property>
  <property fmtid="{D5CDD505-2E9C-101B-9397-08002B2CF9AE}" pid="3" name="Название отчета">
    <vt:lpwstr>950_Орг=20024_Ф=0503317M_Период=март 2024 года_2.xlsx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rn20024_2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